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L Files 2\Camden - Nursery School (Brownstein)\"/>
    </mc:Choice>
  </mc:AlternateContent>
  <bookViews>
    <workbookView xWindow="0" yWindow="0" windowWidth="28800" windowHeight="13020"/>
  </bookViews>
  <sheets>
    <sheet name="Menu" sheetId="1" r:id="rId1"/>
  </sheets>
  <definedNames>
    <definedName name="_xlnm.Print_Area" localSheetId="0">Menu!$B$1:$M$30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H30" i="1" l="1"/>
  <c r="H19" i="1"/>
  <c r="H22" i="1" s="1"/>
  <c r="H29" i="1"/>
  <c r="H28" i="1"/>
  <c r="H27" i="1"/>
  <c r="H26" i="1"/>
  <c r="H25" i="1"/>
  <c r="J21" i="1" l="1"/>
  <c r="H21" i="1"/>
  <c r="J20" i="1"/>
  <c r="H20" i="1"/>
  <c r="J19" i="1"/>
  <c r="H15" i="1"/>
  <c r="J14" i="1"/>
  <c r="H14" i="1"/>
  <c r="J13" i="1"/>
  <c r="H13" i="1"/>
  <c r="H12" i="1"/>
  <c r="J9" i="1"/>
  <c r="H9" i="1"/>
  <c r="J8" i="1"/>
  <c r="H8" i="1"/>
  <c r="J7" i="1"/>
  <c r="H7" i="1"/>
  <c r="H16" i="1" l="1"/>
  <c r="H10" i="1"/>
  <c r="J10" i="1"/>
  <c r="H35" i="1" l="1"/>
  <c r="H36" i="1" s="1"/>
  <c r="H38" i="1" l="1"/>
  <c r="K38" i="1" s="1"/>
  <c r="L38" i="1" s="1"/>
  <c r="M38" i="1" s="1"/>
  <c r="H39" i="1"/>
  <c r="K39" i="1" s="1"/>
  <c r="L39" i="1" s="1"/>
  <c r="M39" i="1" s="1"/>
  <c r="H37" i="1"/>
  <c r="K37" i="1"/>
  <c r="L37" i="1" s="1"/>
  <c r="M37" i="1" s="1"/>
</calcChain>
</file>

<file path=xl/sharedStrings.xml><?xml version="1.0" encoding="utf-8"?>
<sst xmlns="http://schemas.openxmlformats.org/spreadsheetml/2006/main" count="54" uniqueCount="35">
  <si>
    <t>TENS Parent's Night</t>
  </si>
  <si>
    <t>Menu / Budget</t>
  </si>
  <si>
    <t>Description</t>
  </si>
  <si>
    <t>Passed / Stationary</t>
  </si>
  <si>
    <t>Per Order / Per Person</t>
  </si>
  <si>
    <t>Pieces per Order</t>
  </si>
  <si>
    <t>Price per Order / Person</t>
  </si>
  <si>
    <t>Quantity</t>
  </si>
  <si>
    <t>Total Cost</t>
  </si>
  <si>
    <t>Total Quantity</t>
  </si>
  <si>
    <t>Stationary</t>
  </si>
  <si>
    <t>Sushi - maguro lime roll</t>
  </si>
  <si>
    <t>Per Order</t>
  </si>
  <si>
    <t>Sushi - shrimp tempura roll</t>
  </si>
  <si>
    <t>Sushi - veggie roll</t>
  </si>
  <si>
    <t>Beef Tenderloin Carving</t>
  </si>
  <si>
    <t>Per Person</t>
  </si>
  <si>
    <t>Shrimp Cocktail</t>
  </si>
  <si>
    <t>Mastro's Mashed</t>
  </si>
  <si>
    <t>Ceasar Salad</t>
  </si>
  <si>
    <t>Passed</t>
  </si>
  <si>
    <t>Tomato Mozzarella Boccacino</t>
  </si>
  <si>
    <t>Roasted Tomato Bruschetta</t>
  </si>
  <si>
    <t>White Wine - Laguna chardonay</t>
  </si>
  <si>
    <t>Red Wine - Vina Sastre</t>
  </si>
  <si>
    <t>Beer</t>
  </si>
  <si>
    <t>Soft Drink</t>
  </si>
  <si>
    <t>Mixed Drinks</t>
  </si>
  <si>
    <t>Total Food / Drink Cost</t>
  </si>
  <si>
    <t>30pp</t>
  </si>
  <si>
    <t>27pp</t>
  </si>
  <si>
    <t>in little cups, 4 per order</t>
  </si>
  <si>
    <t>Drinks</t>
  </si>
  <si>
    <t>Grilled Chicken Yakatori with Scallions</t>
  </si>
  <si>
    <t>26pp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</si>
</sst>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164" fontId="2" fillId="0" borderId="0" xfId="1" applyNumberFormat="1" applyFont="1"/>
    <xf numFmtId="165" fontId="2" fillId="0" borderId="0" xfId="2" applyNumberFormat="1" applyFont="1"/>
    <xf numFmtId="165" fontId="2" fillId="0" borderId="0" xfId="2" applyNumberFormat="1" applyFont="1" applyBorder="1"/>
    <xf numFmtId="3" fontId="2" fillId="0" borderId="0" xfId="0" applyNumberFormat="1" applyFont="1" applyAlignment="1">
      <alignment horizontal="center"/>
    </xf>
    <xf numFmtId="0" fontId="4" fillId="0" borderId="0" xfId="0" applyFont="1"/>
    <xf numFmtId="165" fontId="2" fillId="0" borderId="1" xfId="2" applyNumberFormat="1" applyFont="1" applyBorder="1"/>
    <xf numFmtId="3" fontId="2" fillId="0" borderId="1" xfId="0" applyNumberFormat="1" applyFont="1" applyBorder="1" applyAlignment="1">
      <alignment horizontal="center"/>
    </xf>
    <xf numFmtId="0" fontId="3" fillId="0" borderId="0" xfId="0" applyFont="1"/>
    <xf numFmtId="9" fontId="2" fillId="0" borderId="0" xfId="3" applyFont="1"/>
    <xf numFmtId="44" fontId="2" fillId="0" borderId="0" xfId="0" applyNumberFormat="1" applyFont="1"/>
    <xf numFmtId="165" fontId="2" fillId="0" borderId="0" xfId="0" applyNumberFormat="1" applyFont="1" applyBorder="1"/>
    <xf numFmtId="44" fontId="2" fillId="0" borderId="0" xfId="0" applyNumberFormat="1" applyFont="1" applyBorder="1"/>
    <xf numFmtId="165" fontId="2" fillId="0" borderId="0" xfId="0" applyNumberFormat="1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9"/>
  <sheetViews>
    <sheetView showGridLines="0" tabSelected="1" view="pageBreakPreview" zoomScaleNormal="100" zoomScaleSheetLayoutView="100" workbookViewId="0">
      <selection activeCell="E43" sqref="E43"/>
    </sheetView>
  </sheetViews>
  <sheetFormatPr defaultRowHeight="12.75" x14ac:dyDescent="0.2"/>
  <cols>
    <col min="1" max="1" width="9.140625" style="1"/>
    <col min="2" max="2" width="40" style="1" customWidth="1"/>
    <col min="3" max="3" width="8.85546875" style="1" bestFit="1" customWidth="1"/>
    <col min="4" max="4" width="9.140625" style="1" bestFit="1" customWidth="1"/>
    <col min="5" max="5" width="8.7109375" style="1" bestFit="1" customWidth="1"/>
    <col min="6" max="6" width="7.5703125" style="1" bestFit="1" customWidth="1"/>
    <col min="7" max="7" width="7.7109375" style="1" bestFit="1" customWidth="1"/>
    <col min="8" max="8" width="9.140625" style="1"/>
    <col min="9" max="9" width="1.42578125" style="2" customWidth="1"/>
    <col min="10" max="16384" width="9.140625" style="1"/>
  </cols>
  <sheetData>
    <row r="1" spans="2:11" x14ac:dyDescent="0.2">
      <c r="B1" s="1" t="s">
        <v>0</v>
      </c>
    </row>
    <row r="2" spans="2:11" x14ac:dyDescent="0.2">
      <c r="B2" s="1" t="s">
        <v>1</v>
      </c>
    </row>
    <row r="5" spans="2:11" ht="40.5" customHeight="1" x14ac:dyDescent="0.2"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4"/>
      <c r="J5" s="3" t="s">
        <v>9</v>
      </c>
    </row>
    <row r="6" spans="2:11" ht="12.75" customHeight="1" x14ac:dyDescent="0.2">
      <c r="B6" s="5" t="s">
        <v>10</v>
      </c>
      <c r="C6" s="4"/>
      <c r="D6" s="4"/>
      <c r="E6" s="4"/>
      <c r="F6" s="4"/>
      <c r="G6" s="4"/>
      <c r="H6" s="4"/>
      <c r="I6" s="4"/>
      <c r="J6" s="6"/>
    </row>
    <row r="7" spans="2:11" x14ac:dyDescent="0.2">
      <c r="B7" s="1" t="s">
        <v>11</v>
      </c>
      <c r="C7" s="1" t="s">
        <v>10</v>
      </c>
      <c r="D7" s="1" t="s">
        <v>12</v>
      </c>
      <c r="E7" s="7">
        <v>8</v>
      </c>
      <c r="F7" s="8">
        <v>26</v>
      </c>
      <c r="G7" s="7">
        <v>5</v>
      </c>
      <c r="H7" s="8">
        <f t="shared" ref="H7:H15" si="0">G7*F7</f>
        <v>130</v>
      </c>
      <c r="I7" s="9"/>
      <c r="J7" s="10">
        <f>E7*G7</f>
        <v>40</v>
      </c>
      <c r="K7" s="11"/>
    </row>
    <row r="8" spans="2:11" x14ac:dyDescent="0.2">
      <c r="B8" s="1" t="s">
        <v>13</v>
      </c>
      <c r="C8" s="1" t="s">
        <v>10</v>
      </c>
      <c r="D8" s="1" t="s">
        <v>12</v>
      </c>
      <c r="E8" s="7">
        <v>8</v>
      </c>
      <c r="F8" s="8">
        <v>20</v>
      </c>
      <c r="G8" s="7">
        <v>6</v>
      </c>
      <c r="H8" s="8">
        <f t="shared" si="0"/>
        <v>120</v>
      </c>
      <c r="I8" s="9"/>
      <c r="J8" s="10">
        <f t="shared" ref="J8:J9" si="1">E8*G8</f>
        <v>48</v>
      </c>
      <c r="K8" s="11"/>
    </row>
    <row r="9" spans="2:11" x14ac:dyDescent="0.2">
      <c r="B9" s="1" t="s">
        <v>14</v>
      </c>
      <c r="C9" s="1" t="s">
        <v>10</v>
      </c>
      <c r="D9" s="1" t="s">
        <v>12</v>
      </c>
      <c r="E9" s="7">
        <v>8</v>
      </c>
      <c r="F9" s="8">
        <v>17</v>
      </c>
      <c r="G9" s="7">
        <v>4</v>
      </c>
      <c r="H9" s="12">
        <f t="shared" si="0"/>
        <v>68</v>
      </c>
      <c r="I9" s="9"/>
      <c r="J9" s="13">
        <f t="shared" si="1"/>
        <v>32</v>
      </c>
      <c r="K9" s="11"/>
    </row>
    <row r="10" spans="2:11" x14ac:dyDescent="0.2">
      <c r="E10" s="7"/>
      <c r="F10" s="8"/>
      <c r="G10" s="7"/>
      <c r="H10" s="8">
        <f>SUM(H7:H9)</f>
        <v>318</v>
      </c>
      <c r="I10" s="9"/>
      <c r="J10" s="10">
        <f>SUM(J7:J9)</f>
        <v>120</v>
      </c>
      <c r="K10" s="11"/>
    </row>
    <row r="11" spans="2:11" x14ac:dyDescent="0.2">
      <c r="B11" s="14" t="s">
        <v>10</v>
      </c>
      <c r="E11" s="7"/>
      <c r="F11" s="8"/>
      <c r="G11" s="7"/>
      <c r="H11" s="8"/>
      <c r="I11" s="9"/>
      <c r="J11" s="10"/>
      <c r="K11" s="11"/>
    </row>
    <row r="12" spans="2:11" x14ac:dyDescent="0.2">
      <c r="B12" s="1" t="s">
        <v>15</v>
      </c>
      <c r="C12" s="1" t="s">
        <v>10</v>
      </c>
      <c r="D12" s="1" t="s">
        <v>16</v>
      </c>
      <c r="E12" s="7"/>
      <c r="F12" s="8">
        <v>35</v>
      </c>
      <c r="G12" s="7">
        <v>15</v>
      </c>
      <c r="H12" s="8">
        <f t="shared" si="0"/>
        <v>525</v>
      </c>
      <c r="I12" s="9"/>
      <c r="J12" s="10"/>
      <c r="K12" s="11"/>
    </row>
    <row r="13" spans="2:11" x14ac:dyDescent="0.2">
      <c r="B13" s="1" t="s">
        <v>17</v>
      </c>
      <c r="C13" s="1" t="s">
        <v>10</v>
      </c>
      <c r="D13" s="1" t="s">
        <v>12</v>
      </c>
      <c r="E13" s="7">
        <v>3</v>
      </c>
      <c r="F13" s="8">
        <v>23</v>
      </c>
      <c r="G13" s="7">
        <v>15</v>
      </c>
      <c r="H13" s="8">
        <f t="shared" si="0"/>
        <v>345</v>
      </c>
      <c r="I13" s="9"/>
      <c r="J13" s="10">
        <f>+E13*G13</f>
        <v>45</v>
      </c>
      <c r="K13" s="11"/>
    </row>
    <row r="14" spans="2:11" x14ac:dyDescent="0.2">
      <c r="B14" s="1" t="s">
        <v>18</v>
      </c>
      <c r="C14" s="1" t="s">
        <v>10</v>
      </c>
      <c r="D14" s="1" t="s">
        <v>12</v>
      </c>
      <c r="E14" s="7">
        <v>4</v>
      </c>
      <c r="F14" s="8">
        <v>18</v>
      </c>
      <c r="G14" s="7">
        <v>7</v>
      </c>
      <c r="H14" s="8">
        <f t="shared" si="0"/>
        <v>126</v>
      </c>
      <c r="I14" s="9"/>
      <c r="J14" s="10">
        <f>+E14*G14</f>
        <v>28</v>
      </c>
      <c r="K14" s="11" t="s">
        <v>31</v>
      </c>
    </row>
    <row r="15" spans="2:11" x14ac:dyDescent="0.2">
      <c r="B15" s="1" t="s">
        <v>19</v>
      </c>
      <c r="C15" s="1" t="s">
        <v>10</v>
      </c>
      <c r="D15" s="1" t="s">
        <v>16</v>
      </c>
      <c r="E15" s="7"/>
      <c r="F15" s="8">
        <v>7</v>
      </c>
      <c r="G15" s="7">
        <v>30</v>
      </c>
      <c r="H15" s="12">
        <f t="shared" si="0"/>
        <v>210</v>
      </c>
      <c r="I15" s="9"/>
      <c r="J15" s="10"/>
      <c r="K15" s="11"/>
    </row>
    <row r="16" spans="2:11" x14ac:dyDescent="0.2">
      <c r="E16" s="7"/>
      <c r="F16" s="8"/>
      <c r="G16" s="7"/>
      <c r="H16" s="8">
        <f>SUM(H12:H15)</f>
        <v>1206</v>
      </c>
      <c r="I16" s="9"/>
      <c r="J16" s="10"/>
      <c r="K16" s="11"/>
    </row>
    <row r="17" spans="2:10" x14ac:dyDescent="0.2">
      <c r="E17" s="7"/>
      <c r="F17" s="8"/>
      <c r="G17" s="7"/>
      <c r="H17" s="8"/>
      <c r="I17" s="9"/>
      <c r="J17" s="10"/>
    </row>
    <row r="18" spans="2:10" x14ac:dyDescent="0.2">
      <c r="B18" s="14" t="s">
        <v>20</v>
      </c>
      <c r="E18" s="7"/>
      <c r="F18" s="8"/>
      <c r="G18" s="7"/>
      <c r="H18" s="8"/>
      <c r="I18" s="9"/>
      <c r="J18" s="10"/>
    </row>
    <row r="19" spans="2:10" x14ac:dyDescent="0.2">
      <c r="B19" s="1" t="s">
        <v>33</v>
      </c>
      <c r="C19" s="1" t="s">
        <v>20</v>
      </c>
      <c r="D19" s="1" t="s">
        <v>12</v>
      </c>
      <c r="E19" s="7">
        <v>3</v>
      </c>
      <c r="F19" s="8">
        <v>10</v>
      </c>
      <c r="G19" s="7">
        <v>9</v>
      </c>
      <c r="H19" s="8">
        <f>F19*G19</f>
        <v>90</v>
      </c>
      <c r="I19" s="9"/>
      <c r="J19" s="10">
        <f>+E19*G19</f>
        <v>27</v>
      </c>
    </row>
    <row r="20" spans="2:10" x14ac:dyDescent="0.2">
      <c r="B20" s="1" t="s">
        <v>21</v>
      </c>
      <c r="C20" s="1" t="s">
        <v>20</v>
      </c>
      <c r="D20" s="1" t="s">
        <v>12</v>
      </c>
      <c r="E20" s="7">
        <v>3</v>
      </c>
      <c r="F20" s="8">
        <v>9</v>
      </c>
      <c r="G20" s="7">
        <v>9</v>
      </c>
      <c r="H20" s="8">
        <f>G20*F20</f>
        <v>81</v>
      </c>
      <c r="I20" s="9"/>
      <c r="J20" s="10">
        <f>+E20*G20</f>
        <v>27</v>
      </c>
    </row>
    <row r="21" spans="2:10" x14ac:dyDescent="0.2">
      <c r="B21" s="1" t="s">
        <v>22</v>
      </c>
      <c r="C21" s="1" t="s">
        <v>20</v>
      </c>
      <c r="D21" s="1" t="s">
        <v>12</v>
      </c>
      <c r="E21" s="7">
        <v>3</v>
      </c>
      <c r="F21" s="8">
        <v>9</v>
      </c>
      <c r="G21" s="7">
        <v>9</v>
      </c>
      <c r="H21" s="12">
        <f>G21*F21</f>
        <v>81</v>
      </c>
      <c r="I21" s="9"/>
      <c r="J21" s="10">
        <f>+E21*G21</f>
        <v>27</v>
      </c>
    </row>
    <row r="22" spans="2:10" x14ac:dyDescent="0.2">
      <c r="E22" s="7"/>
      <c r="F22" s="8"/>
      <c r="G22" s="7"/>
      <c r="H22" s="8">
        <f>SUM(H19:H21)</f>
        <v>252</v>
      </c>
      <c r="I22" s="9"/>
    </row>
    <row r="23" spans="2:10" x14ac:dyDescent="0.2">
      <c r="E23" s="7"/>
      <c r="F23" s="8"/>
      <c r="G23" s="7"/>
      <c r="H23" s="8"/>
      <c r="I23" s="9"/>
    </row>
    <row r="24" spans="2:10" x14ac:dyDescent="0.2">
      <c r="B24" s="14" t="s">
        <v>32</v>
      </c>
      <c r="E24" s="7"/>
      <c r="F24" s="8"/>
      <c r="G24" s="7"/>
      <c r="H24" s="8"/>
      <c r="I24" s="9"/>
    </row>
    <row r="25" spans="2:10" x14ac:dyDescent="0.2">
      <c r="B25" s="1" t="s">
        <v>23</v>
      </c>
      <c r="E25" s="7"/>
      <c r="F25" s="8">
        <v>45</v>
      </c>
      <c r="G25" s="7">
        <v>5</v>
      </c>
      <c r="H25" s="8">
        <f t="shared" ref="H25:H29" si="2">G25*F25</f>
        <v>225</v>
      </c>
      <c r="I25" s="9"/>
    </row>
    <row r="26" spans="2:10" x14ac:dyDescent="0.2">
      <c r="B26" s="1" t="s">
        <v>24</v>
      </c>
      <c r="E26" s="7"/>
      <c r="F26" s="8">
        <v>51</v>
      </c>
      <c r="G26" s="7">
        <v>5</v>
      </c>
      <c r="H26" s="8">
        <f t="shared" si="2"/>
        <v>255</v>
      </c>
      <c r="I26" s="9"/>
    </row>
    <row r="27" spans="2:10" x14ac:dyDescent="0.2">
      <c r="B27" s="1" t="s">
        <v>25</v>
      </c>
      <c r="E27" s="7"/>
      <c r="F27" s="8">
        <v>7</v>
      </c>
      <c r="G27" s="7">
        <v>10</v>
      </c>
      <c r="H27" s="8">
        <f t="shared" si="2"/>
        <v>70</v>
      </c>
      <c r="I27" s="9"/>
    </row>
    <row r="28" spans="2:10" x14ac:dyDescent="0.2">
      <c r="B28" s="1" t="s">
        <v>26</v>
      </c>
      <c r="E28" s="7"/>
      <c r="F28" s="8">
        <v>6</v>
      </c>
      <c r="G28" s="7">
        <v>10</v>
      </c>
      <c r="H28" s="8">
        <f t="shared" si="2"/>
        <v>60</v>
      </c>
      <c r="I28" s="9"/>
    </row>
    <row r="29" spans="2:10" x14ac:dyDescent="0.2">
      <c r="B29" s="1" t="s">
        <v>27</v>
      </c>
      <c r="E29" s="7"/>
      <c r="F29" s="8">
        <v>22</v>
      </c>
      <c r="G29" s="7">
        <v>36</v>
      </c>
      <c r="H29" s="12">
        <f t="shared" si="2"/>
        <v>792</v>
      </c>
      <c r="I29" s="9"/>
    </row>
    <row r="30" spans="2:10" x14ac:dyDescent="0.2">
      <c r="E30" s="7"/>
      <c r="F30" s="8"/>
      <c r="G30" s="7"/>
      <c r="H30" s="8">
        <f>SUM(H25:H29)</f>
        <v>1402</v>
      </c>
      <c r="I30" s="9"/>
    </row>
    <row r="31" spans="2:10" x14ac:dyDescent="0.2">
      <c r="E31" s="7"/>
      <c r="F31" s="8"/>
      <c r="G31" s="7"/>
      <c r="H31" s="12"/>
      <c r="I31" s="9"/>
    </row>
    <row r="32" spans="2:10" x14ac:dyDescent="0.2">
      <c r="B32" s="1" t="s">
        <v>28</v>
      </c>
      <c r="E32" s="7"/>
      <c r="F32" s="8"/>
      <c r="G32" s="7"/>
      <c r="H32" s="8">
        <f>H10+H16+H22+H30</f>
        <v>3178</v>
      </c>
      <c r="I32" s="9"/>
    </row>
    <row r="33" spans="5:13" x14ac:dyDescent="0.2">
      <c r="E33" s="7"/>
      <c r="F33" s="8"/>
      <c r="G33" s="7"/>
      <c r="H33" s="8"/>
      <c r="I33" s="9"/>
    </row>
    <row r="34" spans="5:13" x14ac:dyDescent="0.2">
      <c r="H34" s="15">
        <v>0.29749999999999999</v>
      </c>
    </row>
    <row r="35" spans="5:13" x14ac:dyDescent="0.2">
      <c r="H35" s="16">
        <f>H32*H34</f>
        <v>945.45499999999993</v>
      </c>
      <c r="I35" s="17"/>
    </row>
    <row r="36" spans="5:13" x14ac:dyDescent="0.2">
      <c r="H36" s="16">
        <f>H32+H35</f>
        <v>4123.4549999999999</v>
      </c>
      <c r="I36" s="17"/>
    </row>
    <row r="37" spans="5:13" x14ac:dyDescent="0.2">
      <c r="G37" s="1" t="s">
        <v>29</v>
      </c>
      <c r="H37" s="16">
        <f>H36/30</f>
        <v>137.4485</v>
      </c>
      <c r="I37" s="18"/>
      <c r="J37" s="19">
        <v>130</v>
      </c>
      <c r="K37" s="19">
        <f>H37-J37</f>
        <v>7.4484999999999957</v>
      </c>
      <c r="L37" s="16">
        <f>K37*33</f>
        <v>245.80049999999986</v>
      </c>
      <c r="M37" s="16">
        <f>L37/2</f>
        <v>122.90024999999993</v>
      </c>
    </row>
    <row r="38" spans="5:13" x14ac:dyDescent="0.2">
      <c r="G38" s="1" t="s">
        <v>30</v>
      </c>
      <c r="H38" s="16">
        <f>H36/27</f>
        <v>152.72055555555556</v>
      </c>
      <c r="I38" s="18"/>
      <c r="J38" s="16">
        <v>130</v>
      </c>
      <c r="K38" s="16">
        <f>H38-J38</f>
        <v>22.720555555555563</v>
      </c>
      <c r="L38" s="16">
        <f>K38*30</f>
        <v>681.6166666666669</v>
      </c>
      <c r="M38" s="16">
        <f t="shared" ref="M38:M39" si="3">L38/2</f>
        <v>340.80833333333345</v>
      </c>
    </row>
    <row r="39" spans="5:13" x14ac:dyDescent="0.2">
      <c r="G39" s="1" t="s">
        <v>34</v>
      </c>
      <c r="H39" s="16">
        <f>H36/26</f>
        <v>158.59442307692308</v>
      </c>
      <c r="I39" s="18"/>
      <c r="J39" s="16">
        <v>130</v>
      </c>
      <c r="K39" s="16">
        <f>H39-J39</f>
        <v>28.594423076923078</v>
      </c>
      <c r="L39" s="16">
        <f>K39*27</f>
        <v>772.04942307692318</v>
      </c>
      <c r="M39" s="16">
        <f t="shared" si="3"/>
        <v>386.02471153846159</v>
      </c>
    </row>
  </sheetData>
  <pageMargins left="0.7" right="0.7" top="0.75" bottom="0.75" header="0.3" footer="0.3"/>
  <pageSetup paperSize="11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Menu</vt:lpstr>
      <vt:lpstr>Menu!Print_Area</vt:lpstr>
    </vt:vector>
  </TitlesOfParts>
  <Company>Oaktree Capital Management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Moolani, Dana</dc:creator>
  <cp:lastModifiedBy>Moolani, Dana</cp:lastModifiedBy>
  <dcterms:created xsi:type="dcterms:W3CDTF">2017-10-02T18:14:10Z</dcterms:created>
  <dcterms:modified xsi:type="dcterms:W3CDTF">2017-10-12T11:55:12Z</dcterms:modified>
</cp:coreProperties>
</file>